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<sst xmlns="http://schemas.openxmlformats.org/spreadsheetml/2006/main" count="50" uniqueCount="48">
  <si>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Касові витрати по Андрівській ЗОШ І-ІІІ ст. БРР </t>
  </si>
  <si>
    <t>за період з 01.01.2017 р по 30.11.2017р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</si>
  <si>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</si>
  <si>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</si>
  <si>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</si>
  <si>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</si>
  <si>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</si>
  <si>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</si>
  <si>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</si>
  <si>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</si>
  <si>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</si>
  <si>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</si>
  <si>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</si>
  <si>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</si>
  <si>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</si>
  <si>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Разом з державної субвенції:</t>
  </si>
  <si>
    <t>Разом з районного бюджету:</t>
  </si>
  <si>
    <t xml:space="preserve">КЕКВ 2110 "Заробітна плата" </t>
  </si>
  <si>
    <t xml:space="preserve">КЕКВ 2120 "Нарахування на заробітну плату" </t>
  </si>
  <si>
    <t>КЕКВ 2210 "Предмети, матеріали, обладнання та інвентар"</t>
  </si>
  <si>
    <t>КЕКВ 2220 "Медикаменти та перевязувальні матеріали"</t>
  </si>
  <si>
    <t>КЕКВ 2230 "Продукти харчування"</t>
  </si>
  <si>
    <t>КЕКВ 2240 "Оплата послуг"</t>
  </si>
  <si>
    <t>КЕКВ 2272 "Оплата водопостачання"</t>
  </si>
  <si>
    <t>КЕКВ 2273 "Оплата електроенергії"</t>
  </si>
  <si>
    <t>КЕКВ 2282 "Окремі заходи по реалізації державних (регіональних) програм, не віднесені до заходів розвитку"</t>
  </si>
  <si>
    <t>миючі засоби</t>
  </si>
  <si>
    <t>канцтовари</t>
  </si>
  <si>
    <t>дезактин</t>
  </si>
  <si>
    <t>послуги по доставці підручників</t>
  </si>
  <si>
    <t>заправка картриджа</t>
  </si>
  <si>
    <t>тех.підтримка курс "Школа"</t>
  </si>
  <si>
    <t>посл.саніт.та епід. благополуч.населення</t>
  </si>
  <si>
    <t>профогляд працівників освіти</t>
  </si>
  <si>
    <t>копія тех.паспорту</t>
  </si>
  <si>
    <t>продукти харчування за рахунок районного бюджету</t>
  </si>
  <si>
    <t>заміна вікон за рах.сіл.ради</t>
  </si>
  <si>
    <t>продукти харчування за рахунок сіл.ради</t>
  </si>
  <si>
    <t>послуги з техн.нагляду</t>
  </si>
  <si>
    <t>тех.обслугов.вогнегасників</t>
  </si>
  <si>
    <t>вимір.опору контуру</t>
  </si>
  <si>
    <t>курси "Навчання у сфері цивіл.захисту"</t>
  </si>
  <si>
    <t>навчання "Правила техн.експлуат.теплов.установ та мереж"</t>
  </si>
  <si>
    <t>техн.інвентаризація споруди</t>
  </si>
  <si>
    <t>коник металевий, цвяхи</t>
  </si>
  <si>
    <t>віники</t>
  </si>
  <si>
    <t>поточ.ремонт МФУ</t>
  </si>
  <si>
    <t>навчання за правилами безпеч. та техніч.експл. електроустан.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</si>
</sst>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4" sqref="M14"/>
    </sheetView>
  </sheetViews>
  <sheetFormatPr defaultColWidth="9.00390625" defaultRowHeight="12.75"/>
  <cols>
    <col min="1" max="1" width="24.25390625" style="4" customWidth="1"/>
    <col min="2" max="14" width="12.75390625" style="1" customWidth="1"/>
    <col min="15" max="16384" width="9.125" style="1" customWidth="1"/>
  </cols>
  <sheetData>
    <row r="1" spans="2:12" ht="25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1" ht="31.5" customHeight="1">
      <c r="B2" s="2"/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1:14" ht="15.75">
      <c r="A3" s="6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8.5">
      <c r="A4" s="17" t="s">
        <v>15</v>
      </c>
      <c r="B4" s="8">
        <f>B5+B6</f>
        <v>120699.94</v>
      </c>
      <c r="C4" s="8">
        <f aca="true" t="shared" si="0" ref="C4:N4">C5+C6</f>
        <v>129565.26999999999</v>
      </c>
      <c r="D4" s="8">
        <f t="shared" si="0"/>
        <v>123142.98</v>
      </c>
      <c r="E4" s="8">
        <f t="shared" si="0"/>
        <v>133603.16</v>
      </c>
      <c r="F4" s="8">
        <f t="shared" si="0"/>
        <v>145968.34</v>
      </c>
      <c r="G4" s="8">
        <f t="shared" si="0"/>
        <v>340714.74</v>
      </c>
      <c r="H4" s="8">
        <f t="shared" si="0"/>
        <v>11835.61</v>
      </c>
      <c r="I4" s="8">
        <f t="shared" si="0"/>
        <v>93089.82</v>
      </c>
      <c r="J4" s="8">
        <f t="shared" si="0"/>
        <v>140780.47</v>
      </c>
      <c r="K4" s="8">
        <f t="shared" si="0"/>
        <v>142957.95</v>
      </c>
      <c r="L4" s="8">
        <f t="shared" si="0"/>
        <v>143416.46</v>
      </c>
      <c r="M4" s="8">
        <f t="shared" si="0"/>
        <v>0</v>
      </c>
      <c r="N4" s="8">
        <f t="shared" si="0"/>
        <v>1525774.74</v>
      </c>
    </row>
    <row r="5" spans="1:14" ht="24.75" customHeight="1">
      <c r="A5" s="18" t="s">
        <v>17</v>
      </c>
      <c r="B5" s="7">
        <v>98934.38</v>
      </c>
      <c r="C5" s="7">
        <v>106201.04</v>
      </c>
      <c r="D5" s="7">
        <v>100758.68</v>
      </c>
      <c r="E5" s="7">
        <v>109319.99</v>
      </c>
      <c r="F5" s="7">
        <v>118995.77</v>
      </c>
      <c r="G5" s="7">
        <v>279274.38</v>
      </c>
      <c r="H5" s="7">
        <v>8856.86</v>
      </c>
      <c r="I5" s="7">
        <v>74844.52</v>
      </c>
      <c r="J5" s="7">
        <v>113948.67</v>
      </c>
      <c r="K5" s="7">
        <v>117994.27</v>
      </c>
      <c r="L5" s="7">
        <v>118455.95</v>
      </c>
      <c r="M5" s="7"/>
      <c r="N5" s="7">
        <f>SUM(B5:M5)</f>
        <v>1247584.51</v>
      </c>
    </row>
    <row r="6" spans="1:14" ht="45">
      <c r="A6" s="18" t="s">
        <v>18</v>
      </c>
      <c r="B6" s="7">
        <v>21765.56</v>
      </c>
      <c r="C6" s="7">
        <v>23364.23</v>
      </c>
      <c r="D6" s="7">
        <v>22384.3</v>
      </c>
      <c r="E6" s="7">
        <v>24283.17</v>
      </c>
      <c r="F6" s="7">
        <v>26972.57</v>
      </c>
      <c r="G6" s="7">
        <v>61440.36</v>
      </c>
      <c r="H6" s="7">
        <v>2978.75</v>
      </c>
      <c r="I6" s="7">
        <v>18245.3</v>
      </c>
      <c r="J6" s="7">
        <v>26831.8</v>
      </c>
      <c r="K6" s="7">
        <v>24963.68</v>
      </c>
      <c r="L6" s="7">
        <v>24960.51</v>
      </c>
      <c r="M6" s="7"/>
      <c r="N6" s="7">
        <f aca="true" t="shared" si="1" ref="N6:N38">SUM(B6:M6)</f>
        <v>278190.23</v>
      </c>
    </row>
    <row r="7" spans="1:14" s="5" customFormat="1" ht="27" customHeight="1">
      <c r="A7" s="19" t="s">
        <v>16</v>
      </c>
      <c r="B7" s="9">
        <f aca="true" t="shared" si="2" ref="B7:N7">B8+B9+B10+B16+B17+B20+B33+B34+B35</f>
        <v>48287.24999999999</v>
      </c>
      <c r="C7" s="9">
        <f t="shared" si="2"/>
        <v>79820.31999999999</v>
      </c>
      <c r="D7" s="9">
        <f t="shared" si="2"/>
        <v>144299.86</v>
      </c>
      <c r="E7" s="9">
        <f t="shared" si="2"/>
        <v>79546.05</v>
      </c>
      <c r="F7" s="9">
        <f t="shared" si="2"/>
        <v>74958.73</v>
      </c>
      <c r="G7" s="9">
        <f t="shared" si="2"/>
        <v>202053.84999999998</v>
      </c>
      <c r="H7" s="9">
        <f t="shared" si="2"/>
        <v>77333.20000000001</v>
      </c>
      <c r="I7" s="9">
        <f t="shared" si="2"/>
        <v>128859.79</v>
      </c>
      <c r="J7" s="9">
        <f t="shared" si="2"/>
        <v>67385.23</v>
      </c>
      <c r="K7" s="9">
        <f t="shared" si="2"/>
        <v>65630.25</v>
      </c>
      <c r="L7" s="9">
        <f t="shared" si="2"/>
        <v>109630.16</v>
      </c>
      <c r="M7" s="9">
        <f t="shared" si="2"/>
        <v>0</v>
      </c>
      <c r="N7" s="10">
        <f t="shared" si="2"/>
        <v>1077804.69</v>
      </c>
    </row>
    <row r="8" spans="1:14" ht="30">
      <c r="A8" s="20" t="s">
        <v>17</v>
      </c>
      <c r="B8" s="11">
        <v>39092.49</v>
      </c>
      <c r="C8" s="11">
        <v>39805.52</v>
      </c>
      <c r="D8" s="11">
        <v>93653.7</v>
      </c>
      <c r="E8" s="11">
        <v>49170.73</v>
      </c>
      <c r="F8" s="11">
        <v>55144.22</v>
      </c>
      <c r="G8" s="11">
        <v>35457.34</v>
      </c>
      <c r="H8" s="11">
        <v>34558.79</v>
      </c>
      <c r="I8" s="11">
        <v>40620.17</v>
      </c>
      <c r="J8" s="11">
        <v>45134.14</v>
      </c>
      <c r="K8" s="11">
        <v>42395.5</v>
      </c>
      <c r="L8" s="11">
        <v>58063.4</v>
      </c>
      <c r="M8" s="11">
        <v>0</v>
      </c>
      <c r="N8" s="12">
        <f t="shared" si="1"/>
        <v>533096</v>
      </c>
    </row>
    <row r="9" spans="1:14" ht="45">
      <c r="A9" s="20" t="s">
        <v>18</v>
      </c>
      <c r="B9" s="11">
        <v>8600.35</v>
      </c>
      <c r="C9" s="11">
        <v>8757.21</v>
      </c>
      <c r="D9" s="11">
        <v>20077.61</v>
      </c>
      <c r="E9" s="11">
        <v>10435.27</v>
      </c>
      <c r="F9" s="11">
        <v>11351.87</v>
      </c>
      <c r="G9" s="11">
        <v>7800.61</v>
      </c>
      <c r="H9" s="11">
        <v>7168.05</v>
      </c>
      <c r="I9" s="11">
        <v>8501.56</v>
      </c>
      <c r="J9" s="11">
        <v>9494.63</v>
      </c>
      <c r="K9" s="11">
        <v>9312.16</v>
      </c>
      <c r="L9" s="11">
        <v>12339.07</v>
      </c>
      <c r="M9" s="11">
        <v>0</v>
      </c>
      <c r="N9" s="12">
        <f t="shared" si="1"/>
        <v>113838.39000000001</v>
      </c>
    </row>
    <row r="10" spans="1:14" ht="45">
      <c r="A10" s="20" t="s">
        <v>19</v>
      </c>
      <c r="B10" s="11">
        <f>B11+B12+B13+B14+B15</f>
        <v>0</v>
      </c>
      <c r="C10" s="11">
        <f aca="true" t="shared" si="3" ref="C10:M10">C11+C12+C13+C14+C15</f>
        <v>0</v>
      </c>
      <c r="D10" s="11">
        <f t="shared" si="3"/>
        <v>336</v>
      </c>
      <c r="E10" s="11">
        <f t="shared" si="3"/>
        <v>699.96</v>
      </c>
      <c r="F10" s="11">
        <f t="shared" si="3"/>
        <v>0</v>
      </c>
      <c r="G10" s="11">
        <f t="shared" si="3"/>
        <v>0</v>
      </c>
      <c r="H10" s="11">
        <f t="shared" si="3"/>
        <v>809.1</v>
      </c>
      <c r="I10" s="11">
        <f t="shared" si="3"/>
        <v>321</v>
      </c>
      <c r="J10" s="11">
        <f t="shared" si="3"/>
        <v>0</v>
      </c>
      <c r="K10" s="11">
        <f t="shared" si="3"/>
        <v>5649.91</v>
      </c>
      <c r="L10" s="11">
        <f t="shared" si="3"/>
        <v>561.8</v>
      </c>
      <c r="M10" s="11">
        <f t="shared" si="3"/>
        <v>0</v>
      </c>
      <c r="N10" s="12">
        <f t="shared" si="1"/>
        <v>8377.769999999999</v>
      </c>
    </row>
    <row r="11" spans="1:14" ht="15">
      <c r="A11" s="21" t="s">
        <v>26</v>
      </c>
      <c r="B11" s="14"/>
      <c r="C11" s="14"/>
      <c r="D11" s="14">
        <v>336</v>
      </c>
      <c r="E11" s="14"/>
      <c r="F11" s="14"/>
      <c r="G11" s="14"/>
      <c r="H11" s="14"/>
      <c r="I11" s="14">
        <v>321</v>
      </c>
      <c r="J11" s="14"/>
      <c r="K11" s="14"/>
      <c r="L11" s="14">
        <v>323</v>
      </c>
      <c r="M11" s="14"/>
      <c r="N11" s="14">
        <f t="shared" si="1"/>
        <v>980</v>
      </c>
    </row>
    <row r="12" spans="1:14" ht="15">
      <c r="A12" s="21" t="s">
        <v>27</v>
      </c>
      <c r="B12" s="14"/>
      <c r="C12" s="14"/>
      <c r="D12" s="14"/>
      <c r="E12" s="14">
        <v>219.96</v>
      </c>
      <c r="F12" s="14"/>
      <c r="G12" s="14"/>
      <c r="H12" s="14">
        <v>809.1</v>
      </c>
      <c r="I12" s="14"/>
      <c r="J12" s="14"/>
      <c r="K12" s="14"/>
      <c r="L12" s="14"/>
      <c r="M12" s="14"/>
      <c r="N12" s="14">
        <f t="shared" si="1"/>
        <v>1029.06</v>
      </c>
    </row>
    <row r="13" spans="1:14" ht="15">
      <c r="A13" s="21" t="s">
        <v>28</v>
      </c>
      <c r="B13" s="14"/>
      <c r="C13" s="14"/>
      <c r="D13" s="14"/>
      <c r="E13" s="14">
        <v>480</v>
      </c>
      <c r="F13" s="14"/>
      <c r="G13" s="14"/>
      <c r="H13" s="14"/>
      <c r="I13" s="14"/>
      <c r="J13" s="14"/>
      <c r="K13" s="14"/>
      <c r="L13" s="14"/>
      <c r="M13" s="14"/>
      <c r="N13" s="14">
        <f t="shared" si="1"/>
        <v>480</v>
      </c>
    </row>
    <row r="14" spans="1:14" ht="30">
      <c r="A14" s="21" t="s">
        <v>44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5649.91</v>
      </c>
      <c r="L14" s="14"/>
      <c r="M14" s="14"/>
      <c r="N14" s="14">
        <f t="shared" si="1"/>
        <v>5649.91</v>
      </c>
    </row>
    <row r="15" spans="1:14" ht="15">
      <c r="A15" s="21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v>238.8</v>
      </c>
      <c r="M15" s="14"/>
      <c r="N15" s="14">
        <f t="shared" si="1"/>
        <v>238.8</v>
      </c>
    </row>
    <row r="16" spans="1:14" ht="29.25" customHeight="1">
      <c r="A16" s="20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>
        <f t="shared" si="1"/>
        <v>0</v>
      </c>
    </row>
    <row r="17" spans="1:14" ht="30">
      <c r="A17" s="20" t="s">
        <v>21</v>
      </c>
      <c r="B17" s="12">
        <f>B18+B19</f>
        <v>0</v>
      </c>
      <c r="C17" s="12">
        <f aca="true" t="shared" si="4" ref="C17:M17">C18+C19</f>
        <v>0</v>
      </c>
      <c r="D17" s="12">
        <f t="shared" si="4"/>
        <v>0</v>
      </c>
      <c r="E17" s="12">
        <f t="shared" si="4"/>
        <v>19069.89</v>
      </c>
      <c r="F17" s="12">
        <f t="shared" si="4"/>
        <v>7461.09</v>
      </c>
      <c r="G17" s="12">
        <f t="shared" si="4"/>
        <v>6881.160000000001</v>
      </c>
      <c r="H17" s="12">
        <f t="shared" si="4"/>
        <v>0</v>
      </c>
      <c r="I17" s="12">
        <f t="shared" si="4"/>
        <v>0</v>
      </c>
      <c r="J17" s="12">
        <f t="shared" si="4"/>
        <v>10639.460000000001</v>
      </c>
      <c r="K17" s="12">
        <f t="shared" si="4"/>
        <v>7159.129999999999</v>
      </c>
      <c r="L17" s="12">
        <f t="shared" si="4"/>
        <v>7649.09</v>
      </c>
      <c r="M17" s="12">
        <f t="shared" si="4"/>
        <v>0</v>
      </c>
      <c r="N17" s="12">
        <f t="shared" si="1"/>
        <v>58859.81999999999</v>
      </c>
    </row>
    <row r="18" spans="1:14" ht="45">
      <c r="A18" s="21" t="s">
        <v>35</v>
      </c>
      <c r="B18" s="14"/>
      <c r="C18" s="14"/>
      <c r="D18" s="14"/>
      <c r="E18" s="14">
        <v>1667.32</v>
      </c>
      <c r="F18" s="14">
        <v>459.97</v>
      </c>
      <c r="G18" s="14">
        <v>560.35</v>
      </c>
      <c r="H18" s="14"/>
      <c r="I18" s="14"/>
      <c r="J18" s="14">
        <v>687.08</v>
      </c>
      <c r="K18" s="14">
        <v>123.9</v>
      </c>
      <c r="L18" s="14">
        <v>146.13</v>
      </c>
      <c r="M18" s="14"/>
      <c r="N18" s="14">
        <f t="shared" si="1"/>
        <v>3644.75</v>
      </c>
    </row>
    <row r="19" spans="1:14" ht="30">
      <c r="A19" s="21" t="s">
        <v>37</v>
      </c>
      <c r="B19" s="14"/>
      <c r="C19" s="14"/>
      <c r="D19" s="14"/>
      <c r="E19" s="14">
        <v>17402.57</v>
      </c>
      <c r="F19" s="14">
        <v>7001.12</v>
      </c>
      <c r="G19" s="14">
        <v>6320.81</v>
      </c>
      <c r="H19" s="14"/>
      <c r="I19" s="14"/>
      <c r="J19" s="14">
        <f>9844.54+107.84</f>
        <v>9952.380000000001</v>
      </c>
      <c r="K19" s="14">
        <v>7035.23</v>
      </c>
      <c r="L19" s="14">
        <f>7502.96</f>
        <v>7502.96</v>
      </c>
      <c r="M19" s="14"/>
      <c r="N19" s="14">
        <f t="shared" si="1"/>
        <v>55215.07</v>
      </c>
    </row>
    <row r="20" spans="1:14" ht="30">
      <c r="A20" s="20" t="s">
        <v>22</v>
      </c>
      <c r="B20" s="12">
        <f>B21+B22+B23+B32+B24+B25+B26+B27+B28+B29+B30</f>
        <v>0</v>
      </c>
      <c r="C20" s="12">
        <f aca="true" t="shared" si="5" ref="C20:M20">C21+C22+C23+C32+C24+C25+C26+C27+C28+C29+C30</f>
        <v>0</v>
      </c>
      <c r="D20" s="12">
        <f t="shared" si="5"/>
        <v>58.31</v>
      </c>
      <c r="E20" s="12">
        <f t="shared" si="5"/>
        <v>0</v>
      </c>
      <c r="F20" s="12">
        <f t="shared" si="5"/>
        <v>216</v>
      </c>
      <c r="G20" s="12">
        <f t="shared" si="5"/>
        <v>150504.31</v>
      </c>
      <c r="H20" s="12">
        <f t="shared" si="5"/>
        <v>33436.26</v>
      </c>
      <c r="I20" s="12">
        <f t="shared" si="5"/>
        <v>77087.52</v>
      </c>
      <c r="J20" s="12">
        <f t="shared" si="5"/>
        <v>2000</v>
      </c>
      <c r="K20" s="12">
        <f t="shared" si="5"/>
        <v>0</v>
      </c>
      <c r="L20" s="12">
        <f>L21+L22+L23+L32+L24+L25+L26+L27+L28+L29+L30+L31</f>
        <v>2532</v>
      </c>
      <c r="M20" s="12">
        <f t="shared" si="5"/>
        <v>0</v>
      </c>
      <c r="N20" s="12">
        <f t="shared" si="1"/>
        <v>265834.4</v>
      </c>
    </row>
    <row r="21" spans="1:14" ht="30">
      <c r="A21" s="21" t="s">
        <v>29</v>
      </c>
      <c r="B21" s="14"/>
      <c r="C21" s="14"/>
      <c r="D21" s="14">
        <v>58.31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f t="shared" si="1"/>
        <v>58.31</v>
      </c>
    </row>
    <row r="22" spans="1:14" ht="15">
      <c r="A22" s="21" t="s">
        <v>30</v>
      </c>
      <c r="B22" s="14"/>
      <c r="C22" s="14"/>
      <c r="D22" s="14"/>
      <c r="E22" s="14"/>
      <c r="F22" s="14">
        <v>216</v>
      </c>
      <c r="G22" s="14"/>
      <c r="H22" s="14"/>
      <c r="I22" s="14"/>
      <c r="J22" s="14"/>
      <c r="K22" s="14"/>
      <c r="L22" s="14">
        <v>432</v>
      </c>
      <c r="M22" s="14"/>
      <c r="N22" s="14">
        <f t="shared" si="1"/>
        <v>648</v>
      </c>
    </row>
    <row r="23" spans="1:14" ht="24.75" customHeight="1">
      <c r="A23" s="21" t="s">
        <v>36</v>
      </c>
      <c r="B23" s="14"/>
      <c r="C23" s="14"/>
      <c r="D23" s="14"/>
      <c r="E23" s="14"/>
      <c r="F23" s="14"/>
      <c r="G23" s="14">
        <v>141700</v>
      </c>
      <c r="H23" s="14">
        <v>30990</v>
      </c>
      <c r="I23" s="14">
        <v>72310</v>
      </c>
      <c r="J23" s="14"/>
      <c r="K23" s="14"/>
      <c r="L23" s="14"/>
      <c r="M23" s="14"/>
      <c r="N23" s="14">
        <f t="shared" si="1"/>
        <v>245000</v>
      </c>
    </row>
    <row r="24" spans="1:14" ht="30">
      <c r="A24" s="21" t="s">
        <v>31</v>
      </c>
      <c r="B24" s="14"/>
      <c r="C24" s="14"/>
      <c r="D24" s="14"/>
      <c r="E24" s="14"/>
      <c r="F24" s="14"/>
      <c r="G24" s="14">
        <v>520</v>
      </c>
      <c r="H24" s="14"/>
      <c r="I24" s="14"/>
      <c r="J24" s="14"/>
      <c r="K24" s="14"/>
      <c r="L24" s="14"/>
      <c r="M24" s="14"/>
      <c r="N24" s="14">
        <f t="shared" si="1"/>
        <v>520</v>
      </c>
    </row>
    <row r="25" spans="1:14" ht="30">
      <c r="A25" s="21" t="s">
        <v>32</v>
      </c>
      <c r="B25" s="14"/>
      <c r="C25" s="14"/>
      <c r="D25" s="14"/>
      <c r="E25" s="14"/>
      <c r="F25" s="14"/>
      <c r="G25" s="14">
        <v>3176.81</v>
      </c>
      <c r="H25" s="14"/>
      <c r="I25" s="14"/>
      <c r="J25" s="14"/>
      <c r="K25" s="14"/>
      <c r="L25" s="14"/>
      <c r="M25" s="14"/>
      <c r="N25" s="14">
        <f t="shared" si="1"/>
        <v>3176.81</v>
      </c>
    </row>
    <row r="26" spans="1:14" ht="28.5" customHeight="1">
      <c r="A26" s="13" t="s">
        <v>33</v>
      </c>
      <c r="B26" s="14"/>
      <c r="C26" s="14"/>
      <c r="D26" s="14"/>
      <c r="E26" s="14"/>
      <c r="F26" s="14"/>
      <c r="G26" s="14">
        <v>3607.5</v>
      </c>
      <c r="H26" s="14"/>
      <c r="I26" s="14"/>
      <c r="J26" s="14"/>
      <c r="K26" s="14"/>
      <c r="L26" s="14"/>
      <c r="M26" s="14"/>
      <c r="N26" s="14">
        <f t="shared" si="1"/>
        <v>3607.5</v>
      </c>
    </row>
    <row r="27" spans="1:14" ht="15">
      <c r="A27" s="21" t="s">
        <v>34</v>
      </c>
      <c r="B27" s="14"/>
      <c r="C27" s="14"/>
      <c r="D27" s="14"/>
      <c r="E27" s="14"/>
      <c r="F27" s="14"/>
      <c r="G27" s="14">
        <v>1500</v>
      </c>
      <c r="H27" s="14"/>
      <c r="I27" s="14"/>
      <c r="J27" s="14"/>
      <c r="K27" s="14"/>
      <c r="L27" s="14"/>
      <c r="M27" s="14"/>
      <c r="N27" s="14">
        <f t="shared" si="1"/>
        <v>1500</v>
      </c>
    </row>
    <row r="28" spans="1:14" ht="15">
      <c r="A28" s="21" t="s">
        <v>38</v>
      </c>
      <c r="B28" s="14"/>
      <c r="C28" s="14"/>
      <c r="D28" s="14"/>
      <c r="E28" s="14"/>
      <c r="F28" s="14"/>
      <c r="G28" s="14"/>
      <c r="H28" s="14">
        <v>2446.26</v>
      </c>
      <c r="I28" s="14">
        <v>1783.52</v>
      </c>
      <c r="J28" s="14"/>
      <c r="K28" s="14"/>
      <c r="L28" s="14"/>
      <c r="M28" s="14"/>
      <c r="N28" s="14">
        <f t="shared" si="1"/>
        <v>4229.780000000001</v>
      </c>
    </row>
    <row r="29" spans="1:14" ht="15">
      <c r="A29" s="13" t="s">
        <v>39</v>
      </c>
      <c r="B29" s="14"/>
      <c r="C29" s="14"/>
      <c r="D29" s="14"/>
      <c r="E29" s="14"/>
      <c r="F29" s="14"/>
      <c r="G29" s="14"/>
      <c r="H29" s="14"/>
      <c r="I29" s="14">
        <v>994</v>
      </c>
      <c r="J29" s="14"/>
      <c r="K29" s="14"/>
      <c r="L29" s="14"/>
      <c r="M29" s="14"/>
      <c r="N29" s="14">
        <f t="shared" si="1"/>
        <v>994</v>
      </c>
    </row>
    <row r="30" spans="1:14" ht="15">
      <c r="A30" s="21" t="s">
        <v>40</v>
      </c>
      <c r="B30" s="14"/>
      <c r="C30" s="14"/>
      <c r="D30" s="14"/>
      <c r="E30" s="14"/>
      <c r="F30" s="14"/>
      <c r="G30" s="14"/>
      <c r="H30" s="14"/>
      <c r="I30" s="14">
        <v>2000</v>
      </c>
      <c r="J30" s="14"/>
      <c r="K30" s="14"/>
      <c r="L30" s="14"/>
      <c r="M30" s="14"/>
      <c r="N30" s="14">
        <f t="shared" si="1"/>
        <v>2000</v>
      </c>
    </row>
    <row r="31" spans="1:14" ht="15">
      <c r="A31" s="21" t="s">
        <v>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>
        <v>2100</v>
      </c>
      <c r="M31" s="14"/>
      <c r="N31" s="14">
        <f t="shared" si="1"/>
        <v>2100</v>
      </c>
    </row>
    <row r="32" spans="1:14" ht="30">
      <c r="A32" s="21" t="s">
        <v>43</v>
      </c>
      <c r="B32" s="14"/>
      <c r="C32" s="14"/>
      <c r="D32" s="14"/>
      <c r="E32" s="14"/>
      <c r="F32" s="14"/>
      <c r="G32" s="14"/>
      <c r="H32" s="14"/>
      <c r="I32" s="14"/>
      <c r="J32" s="14">
        <v>2000</v>
      </c>
      <c r="K32" s="14"/>
      <c r="L32" s="14"/>
      <c r="M32" s="14"/>
      <c r="N32" s="14">
        <f t="shared" si="1"/>
        <v>2000</v>
      </c>
    </row>
    <row r="33" spans="1:14" ht="30">
      <c r="A33" s="20" t="s">
        <v>23</v>
      </c>
      <c r="B33" s="15">
        <v>144.67</v>
      </c>
      <c r="C33" s="15">
        <v>153.18</v>
      </c>
      <c r="D33" s="15">
        <v>170.2</v>
      </c>
      <c r="E33" s="15">
        <v>170.2</v>
      </c>
      <c r="F33" s="15">
        <v>187.22</v>
      </c>
      <c r="G33" s="15">
        <v>180</v>
      </c>
      <c r="H33" s="15"/>
      <c r="I33" s="15">
        <v>72</v>
      </c>
      <c r="J33" s="15">
        <v>108</v>
      </c>
      <c r="K33" s="15">
        <v>264</v>
      </c>
      <c r="L33" s="15">
        <v>180</v>
      </c>
      <c r="M33" s="15">
        <v>0</v>
      </c>
      <c r="N33" s="12">
        <f t="shared" si="1"/>
        <v>1629.47</v>
      </c>
    </row>
    <row r="34" spans="1:14" ht="30">
      <c r="A34" s="20" t="s">
        <v>24</v>
      </c>
      <c r="B34" s="15">
        <v>449.74</v>
      </c>
      <c r="C34" s="15">
        <v>31104.41</v>
      </c>
      <c r="D34" s="15">
        <v>30004.04</v>
      </c>
      <c r="E34" s="15"/>
      <c r="F34" s="15">
        <v>598.33</v>
      </c>
      <c r="G34" s="15">
        <v>1.19</v>
      </c>
      <c r="H34" s="15">
        <v>1361</v>
      </c>
      <c r="I34" s="15">
        <v>2257.54</v>
      </c>
      <c r="J34" s="15">
        <v>9</v>
      </c>
      <c r="K34" s="15">
        <v>849.55</v>
      </c>
      <c r="L34" s="15">
        <v>28054.8</v>
      </c>
      <c r="M34" s="15">
        <v>0</v>
      </c>
      <c r="N34" s="12">
        <f t="shared" si="1"/>
        <v>94689.6</v>
      </c>
    </row>
    <row r="35" spans="1:14" ht="75">
      <c r="A35" s="20" t="s">
        <v>25</v>
      </c>
      <c r="B35" s="12">
        <f>B36+B37+B38</f>
        <v>0</v>
      </c>
      <c r="C35" s="12">
        <f aca="true" t="shared" si="6" ref="C35:M35">C36+C37+C38</f>
        <v>0</v>
      </c>
      <c r="D35" s="12">
        <f t="shared" si="6"/>
        <v>0</v>
      </c>
      <c r="E35" s="12">
        <f t="shared" si="6"/>
        <v>0</v>
      </c>
      <c r="F35" s="12">
        <f t="shared" si="6"/>
        <v>0</v>
      </c>
      <c r="G35" s="12">
        <f t="shared" si="6"/>
        <v>1229.24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  <c r="L35" s="12">
        <f t="shared" si="6"/>
        <v>250</v>
      </c>
      <c r="M35" s="12">
        <f t="shared" si="6"/>
        <v>0</v>
      </c>
      <c r="N35" s="12">
        <f t="shared" si="1"/>
        <v>1479.24</v>
      </c>
    </row>
    <row r="36" spans="1:14" ht="30">
      <c r="A36" s="21" t="s">
        <v>41</v>
      </c>
      <c r="B36" s="14"/>
      <c r="C36" s="14"/>
      <c r="D36" s="14"/>
      <c r="E36" s="14"/>
      <c r="F36" s="14"/>
      <c r="G36" s="14">
        <v>1029.24</v>
      </c>
      <c r="H36" s="14"/>
      <c r="I36" s="14"/>
      <c r="J36" s="14"/>
      <c r="K36" s="14"/>
      <c r="L36" s="14"/>
      <c r="M36" s="14"/>
      <c r="N36" s="14">
        <f t="shared" si="1"/>
        <v>1029.24</v>
      </c>
    </row>
    <row r="37" spans="1:14" ht="45.75" customHeight="1">
      <c r="A37" s="21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v>250</v>
      </c>
      <c r="M37" s="14"/>
      <c r="N37" s="14">
        <f t="shared" si="1"/>
        <v>250</v>
      </c>
    </row>
    <row r="38" spans="1:14" ht="45">
      <c r="A38" s="21" t="s">
        <v>42</v>
      </c>
      <c r="B38" s="14"/>
      <c r="C38" s="14"/>
      <c r="D38" s="14"/>
      <c r="E38" s="14"/>
      <c r="F38" s="14"/>
      <c r="G38" s="14">
        <v>200</v>
      </c>
      <c r="H38" s="14"/>
      <c r="I38" s="14"/>
      <c r="J38" s="14"/>
      <c r="K38" s="14"/>
      <c r="L38" s="14"/>
      <c r="M38" s="14"/>
      <c r="N38" s="14">
        <f t="shared" si="1"/>
        <v>200</v>
      </c>
    </row>
    <row r="39" spans="1:14" ht="15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2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2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">
      <c r="A44" s="2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>
      <c r="A47" s="2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2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2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2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2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2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">
      <c r="A54" s="2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2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>
      <c r="A56" s="2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>
      <c r="A57" s="2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2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2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">
      <c r="A60" s="2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>
      <c r="A61" s="2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>
      <c r="A62" s="2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>
      <c r="A63" s="2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">
      <c r="A64" s="2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2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5">
      <c r="A68" s="2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5">
      <c r="A69" s="2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5">
      <c r="A70" s="2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ht="15">
      <c r="A71" s="23"/>
    </row>
    <row r="72" ht="15">
      <c r="A72" s="23"/>
    </row>
  </sheetData>
  <sheetProtection/>
  <mergeCells count="2">
    <mergeCell ref="C2:K2"/>
    <mergeCell ref="B1:L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2017-12-01T11:43:12Z</cp:lastPrinted>
  <dcterms:created xsi:type="dcterms:W3CDTF">2017-12-02T13:57:46Z</dcterms:created>
  <dcterms:modified xsi:type="dcterms:W3CDTF">2017-12-04T04:08:33Z</dcterms:modified>
  <cp:category/>
  <cp:version/>
  <cp:contentType/>
  <cp:contentStatus/>
</cp:coreProperties>
</file>